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12" windowWidth="19020" windowHeight="10332"/>
  </bookViews>
  <sheets>
    <sheet name="Лист1" sheetId="1" r:id="rId1"/>
  </sheets>
  <definedNames>
    <definedName name="_xlnm.Print_Area" localSheetId="0">Лист1!$A$2:$K$51</definedName>
  </definedNames>
  <calcPr calcId="144525" iterate="1"/>
</workbook>
</file>

<file path=xl/calcChain.xml><?xml version="1.0" encoding="utf-8"?>
<calcChain xmlns="http://schemas.openxmlformats.org/spreadsheetml/2006/main">
  <c r="H28" i="1" l="1"/>
  <c r="G28" i="1"/>
  <c r="E28" i="1"/>
  <c r="D28" i="1"/>
  <c r="K34" i="1"/>
  <c r="F34" i="1"/>
  <c r="C34" i="1"/>
  <c r="G15" i="1"/>
  <c r="D15" i="1"/>
  <c r="H15" i="1"/>
  <c r="E15" i="1"/>
  <c r="C17" i="1"/>
  <c r="I34" i="1" l="1"/>
  <c r="J45" i="1" l="1"/>
  <c r="I45" i="1"/>
  <c r="C16" i="1" l="1"/>
  <c r="J33" i="1" l="1"/>
  <c r="F33" i="1"/>
  <c r="C33" i="1"/>
  <c r="I33" i="1" s="1"/>
  <c r="J38" i="1"/>
  <c r="J37" i="1"/>
  <c r="F38" i="1"/>
  <c r="F37" i="1"/>
  <c r="H36" i="1"/>
  <c r="H46" i="1" s="1"/>
  <c r="G36" i="1"/>
  <c r="E36" i="1"/>
  <c r="D36" i="1"/>
  <c r="C38" i="1"/>
  <c r="C37" i="1"/>
  <c r="I37" i="1" s="1"/>
  <c r="E46" i="1"/>
  <c r="K31" i="1"/>
  <c r="F31" i="1"/>
  <c r="C31" i="1"/>
  <c r="F36" i="1" l="1"/>
  <c r="J36" i="1"/>
  <c r="I38" i="1"/>
  <c r="C36" i="1"/>
  <c r="I31" i="1"/>
  <c r="I36" i="1" l="1"/>
  <c r="J42" i="1"/>
  <c r="F42" i="1"/>
  <c r="C42" i="1"/>
  <c r="I42" i="1" s="1"/>
  <c r="J44" i="1" l="1"/>
  <c r="F44" i="1"/>
  <c r="C44" i="1"/>
  <c r="I44" i="1" l="1"/>
  <c r="J40" i="1" l="1"/>
  <c r="F40" i="1"/>
  <c r="C40" i="1"/>
  <c r="J35" i="1"/>
  <c r="F35" i="1"/>
  <c r="C35" i="1"/>
  <c r="I35" i="1" l="1"/>
  <c r="I40" i="1"/>
  <c r="F30" i="1"/>
  <c r="C30" i="1"/>
  <c r="J30" i="1"/>
  <c r="J29" i="1"/>
  <c r="J27" i="1"/>
  <c r="F27" i="1"/>
  <c r="C27" i="1"/>
  <c r="I27" i="1" s="1"/>
  <c r="C28" i="1" l="1"/>
  <c r="I30" i="1"/>
  <c r="J28" i="1"/>
  <c r="F28" i="1"/>
  <c r="G24" i="1"/>
  <c r="F24" i="1" s="1"/>
  <c r="D24" i="1"/>
  <c r="D46" i="1" s="1"/>
  <c r="J25" i="1"/>
  <c r="J26" i="1"/>
  <c r="F25" i="1"/>
  <c r="F23" i="1"/>
  <c r="C25" i="1"/>
  <c r="I25" i="1" s="1"/>
  <c r="K21" i="1"/>
  <c r="F21" i="1"/>
  <c r="C21" i="1"/>
  <c r="K22" i="1"/>
  <c r="F22" i="1"/>
  <c r="C22" i="1"/>
  <c r="K19" i="1"/>
  <c r="K18" i="1"/>
  <c r="F19" i="1"/>
  <c r="F18" i="1"/>
  <c r="C19" i="1"/>
  <c r="C18" i="1"/>
  <c r="I18" i="1" s="1"/>
  <c r="C11" i="1"/>
  <c r="G46" i="1" l="1"/>
  <c r="I28" i="1"/>
  <c r="I19" i="1"/>
  <c r="C24" i="1"/>
  <c r="I24" i="1" s="1"/>
  <c r="I21" i="1"/>
  <c r="J24" i="1"/>
  <c r="I22" i="1"/>
  <c r="K17" i="1"/>
  <c r="C41" i="1" l="1"/>
  <c r="F15" i="1" l="1"/>
  <c r="C15" i="1"/>
  <c r="K23" i="1" l="1"/>
  <c r="K20" i="1"/>
  <c r="J43" i="1"/>
  <c r="J41" i="1"/>
  <c r="J39" i="1"/>
  <c r="J32" i="1"/>
  <c r="J16" i="1"/>
  <c r="J13" i="1"/>
  <c r="J11" i="1"/>
  <c r="F43" i="1"/>
  <c r="F41" i="1"/>
  <c r="F39" i="1"/>
  <c r="F32" i="1"/>
  <c r="F29" i="1"/>
  <c r="F26" i="1"/>
  <c r="F20" i="1"/>
  <c r="F17" i="1"/>
  <c r="F16" i="1"/>
  <c r="F13" i="1"/>
  <c r="F11" i="1"/>
  <c r="C43" i="1"/>
  <c r="C39" i="1"/>
  <c r="C32" i="1"/>
  <c r="C29" i="1"/>
  <c r="C26" i="1"/>
  <c r="C23" i="1"/>
  <c r="C20" i="1"/>
  <c r="C13" i="1"/>
  <c r="I29" i="1" l="1"/>
  <c r="I16" i="1"/>
  <c r="I26" i="1"/>
  <c r="I20" i="1"/>
  <c r="K46" i="1"/>
  <c r="F46" i="1"/>
  <c r="I13" i="1"/>
  <c r="I17" i="1"/>
  <c r="I23" i="1"/>
  <c r="I39" i="1"/>
  <c r="I43" i="1"/>
  <c r="I11" i="1"/>
  <c r="I32" i="1"/>
  <c r="I41" i="1"/>
  <c r="C46" i="1"/>
  <c r="J46" i="1"/>
  <c r="I46" i="1" l="1"/>
</calcChain>
</file>

<file path=xl/sharedStrings.xml><?xml version="1.0" encoding="utf-8"?>
<sst xmlns="http://schemas.openxmlformats.org/spreadsheetml/2006/main" count="122" uniqueCount="69">
  <si>
    <t>Наименование расхода</t>
  </si>
  <si>
    <t>План</t>
  </si>
  <si>
    <t>Исполнено</t>
  </si>
  <si>
    <t>Процент исполнения (%)</t>
  </si>
  <si>
    <t>всего</t>
  </si>
  <si>
    <t>в том числе за счет средств:</t>
  </si>
  <si>
    <t>Местного бюджета</t>
  </si>
  <si>
    <t>ВСЕГО РАСХОДОВ</t>
  </si>
  <si>
    <t>х</t>
  </si>
  <si>
    <t>раздел-подраздел</t>
  </si>
  <si>
    <t>0102</t>
  </si>
  <si>
    <t xml:space="preserve">Функционирование высшего должностного лица органа местного самоуправления </t>
  </si>
  <si>
    <t>0103</t>
  </si>
  <si>
    <t>Функционирование законодательных  органов местного самоуправления</t>
  </si>
  <si>
    <t>0104</t>
  </si>
  <si>
    <t>Расходы на обеспечение функций органов местного самоуправления</t>
  </si>
  <si>
    <t>Функционирование местных администраций, в том числе:</t>
  </si>
  <si>
    <t>0105</t>
  </si>
  <si>
    <t>Федерального, краевого  бюджета</t>
  </si>
  <si>
    <t>ФБ, КБ</t>
  </si>
  <si>
    <t>МБ</t>
  </si>
  <si>
    <t>0106</t>
  </si>
  <si>
    <t>Обеспечение деятельности финансового управления</t>
  </si>
  <si>
    <t>Обеспечение деятельности контрольно-счетной палаты МО</t>
  </si>
  <si>
    <t>Обеспечение деятельности финансовых, налоговых и таможенных органов и органов финансового надзора, в том числе:</t>
  </si>
  <si>
    <t>Обеспечение проведения выборов и референдумов</t>
  </si>
  <si>
    <t>0107</t>
  </si>
  <si>
    <t>Обеспечение хозяйственного обслуживания</t>
  </si>
  <si>
    <t>Другие общегосударственные вопросы</t>
  </si>
  <si>
    <t>0113</t>
  </si>
  <si>
    <t>Расходы на обеспечение деятельности МКУ ЦБ администрации МО, МКУ УМЗ Тбилиского района"</t>
  </si>
  <si>
    <t>Расходы на обеспечение прочих обязательств органов местного самоуправления</t>
  </si>
  <si>
    <t>0412</t>
  </si>
  <si>
    <t>Другие вопросы в области национальной экономики расходы на обеспечение деятельности МКУ УКС Тбилисского района</t>
  </si>
  <si>
    <t>Другие вопросы в области жилищно-коммунального хозяйства, мероприятия по проведению капитального ремонта общего имущества собственников помещений в многоквартирных домах</t>
  </si>
  <si>
    <t>0505</t>
  </si>
  <si>
    <t>0709</t>
  </si>
  <si>
    <t>Другие вопросы в области образования, Обеспечение деятельности МАУ ЛОД Ласточка</t>
  </si>
  <si>
    <t>1001</t>
  </si>
  <si>
    <t xml:space="preserve">Пенсионное обеспечение, Дополнительное материальное обеспечение ряда лиц, замещавших выборные муниципальные должности и должности муниципальной службы </t>
  </si>
  <si>
    <t>1301</t>
  </si>
  <si>
    <t>Обслуживание государственного внутреннего и муниципального долга</t>
  </si>
  <si>
    <t>1401</t>
  </si>
  <si>
    <t>Дотация на выравнивание бюджетной обеспеченности муниципальных образований</t>
  </si>
  <si>
    <t>Субвенция на осуществление отдельных полномочий Краснодарского края на обеспечение учета граждан отдельных категорий в качестве нуждающихся в жилых помещениях ГП КК "Развитие ЖКХ"</t>
  </si>
  <si>
    <t>Субвенция на осуществление отдельных полномочий Краснодарского края на организацию и осуществление деятельности по опеке и попечительству в отношении несовершеннолетних ГП КК "Социальная поддержка граждан"</t>
  </si>
  <si>
    <t>Субвенция на осуществление отдельных полномочий Краснодарского края на создание и организацию деятельности комиссий по делам несовершеннолетних и защите их прав. ГП КК "Социальная поддержка граждан"</t>
  </si>
  <si>
    <t>Субвенция на осуществление отдельных полномочий Краснодарского края на организацию оздоровления и отдыха детей. ГП КК "Социальная поддержка граждан"</t>
  </si>
  <si>
    <t>Субвенция на  осуществление отдельных полномочий Краснодарского края на поддержку сельскохозяйственного производства. ГП КК "Развитие сельского хозяйства и регулирование рынков с/х продукции, сырья и продовольствия"</t>
  </si>
  <si>
    <t>Субвенция на осуществление отдельных государственных полномочий по выявлению обстоятельств, свидетельствующих о необходимости оказания детям- сиротам содействия в преодолении трудной жизненной ситуации и осуществления контроля за использованием предоставленных  им жилых помещений ГП КК "Дети Кубани"</t>
  </si>
  <si>
    <r>
      <t>Судебная система,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  <r>
      <rPr>
        <b/>
        <u/>
        <sz val="11"/>
        <color theme="1"/>
        <rFont val="Times New Roman"/>
        <family val="1"/>
        <charset val="204"/>
      </rPr>
      <t xml:space="preserve"> (непрограммные расходы)</t>
    </r>
  </si>
  <si>
    <t>1003</t>
  </si>
  <si>
    <t>Поддержка социально ориентированных некоммерческих организаций и содействие развитию гражданского общества</t>
  </si>
  <si>
    <t>Субвенция на осуществление отдельных государственных полномочий Краснодарского края по подготовке и проведению Всероссийской переписи населения</t>
  </si>
  <si>
    <t>0502</t>
  </si>
  <si>
    <t>Коммунальное хозяйство</t>
  </si>
  <si>
    <t>Организация водоснабжения населения</t>
  </si>
  <si>
    <t>Организация мероприятий по обращению с твердыми бытовыми отходами</t>
  </si>
  <si>
    <t>Мобилизационная подготовка экономики</t>
  </si>
  <si>
    <t>0204</t>
  </si>
  <si>
    <t>Межбюджетные трансферты на поддержку мер по обеспечению сбалансированности местных бюджетов</t>
  </si>
  <si>
    <t>1403</t>
  </si>
  <si>
    <t>НЕПРОГРАММНЫЕ РАСХОДЫ ЗА 2023 год</t>
  </si>
  <si>
    <t>Другие непрограммные направления деятельности</t>
  </si>
  <si>
    <t>Исполняющий обязанности заместителя главы</t>
  </si>
  <si>
    <t>муниципального образования Тбилисский район,</t>
  </si>
  <si>
    <t>начальника финансового управления</t>
  </si>
  <si>
    <t xml:space="preserve">А.В. Осина 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</si>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</sst>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justify" vertical="center"/>
    </xf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1"/>
  <sheetViews>
    <sheetView tabSelected="1" topLeftCell="A10" workbookViewId="0">
      <selection activeCell="F3" sqref="F3"/>
    </sheetView>
  </sheetViews>
  <sheetFormatPr defaultRowHeight="14.4" x14ac:dyDescent="0.3"/>
  <cols>
    <col min="1" max="1" width="32.33203125" customWidth="1"/>
    <col min="2" max="2" width="8.109375" customWidth="1"/>
    <col min="3" max="3" width="11.33203125" customWidth="1"/>
    <col min="4" max="4" width="14.6640625" customWidth="1"/>
    <col min="5" max="5" width="9.109375" customWidth="1"/>
    <col min="6" max="6" width="11.88671875" customWidth="1"/>
    <col min="7" max="7" width="11.5546875" customWidth="1"/>
    <col min="8" max="8" width="9" customWidth="1"/>
    <col min="9" max="9" width="6.6640625" customWidth="1"/>
    <col min="10" max="10" width="7.33203125" customWidth="1"/>
    <col min="11" max="11" width="7" customWidth="1"/>
  </cols>
  <sheetData>
    <row r="2" spans="1:13" ht="17.399999999999999" x14ac:dyDescent="0.3">
      <c r="A2" s="22" t="s">
        <v>62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3" ht="17.399999999999999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3" ht="15.6" x14ac:dyDescent="0.3">
      <c r="J4" s="34" t="s">
        <v>68</v>
      </c>
      <c r="K4" s="34"/>
    </row>
    <row r="5" spans="1:13" x14ac:dyDescent="0.3">
      <c r="A5" s="23" t="s">
        <v>0</v>
      </c>
      <c r="B5" s="24" t="s">
        <v>9</v>
      </c>
      <c r="C5" s="24" t="s">
        <v>1</v>
      </c>
      <c r="D5" s="24"/>
      <c r="E5" s="24"/>
      <c r="F5" s="24" t="s">
        <v>2</v>
      </c>
      <c r="G5" s="24"/>
      <c r="H5" s="24"/>
      <c r="I5" s="23" t="s">
        <v>3</v>
      </c>
      <c r="J5" s="23"/>
      <c r="K5" s="23"/>
    </row>
    <row r="6" spans="1:13" ht="31.5" customHeight="1" x14ac:dyDescent="0.3">
      <c r="A6" s="23"/>
      <c r="B6" s="24"/>
      <c r="C6" s="24" t="s">
        <v>4</v>
      </c>
      <c r="D6" s="23" t="s">
        <v>5</v>
      </c>
      <c r="E6" s="23"/>
      <c r="F6" s="23" t="s">
        <v>4</v>
      </c>
      <c r="G6" s="23" t="s">
        <v>5</v>
      </c>
      <c r="H6" s="23"/>
      <c r="I6" s="23" t="s">
        <v>4</v>
      </c>
      <c r="J6" s="23" t="s">
        <v>5</v>
      </c>
      <c r="K6" s="23"/>
    </row>
    <row r="7" spans="1:13" ht="15" customHeight="1" x14ac:dyDescent="0.3">
      <c r="A7" s="23"/>
      <c r="B7" s="24"/>
      <c r="C7" s="24"/>
      <c r="D7" s="23" t="s">
        <v>6</v>
      </c>
      <c r="E7" s="23" t="s">
        <v>18</v>
      </c>
      <c r="F7" s="23"/>
      <c r="G7" s="23" t="s">
        <v>6</v>
      </c>
      <c r="H7" s="23" t="s">
        <v>18</v>
      </c>
      <c r="I7" s="23"/>
      <c r="J7" s="23" t="s">
        <v>20</v>
      </c>
      <c r="K7" s="24" t="s">
        <v>19</v>
      </c>
    </row>
    <row r="8" spans="1:13" ht="88.5" customHeight="1" x14ac:dyDescent="0.3">
      <c r="A8" s="23"/>
      <c r="B8" s="24"/>
      <c r="C8" s="24"/>
      <c r="D8" s="23"/>
      <c r="E8" s="23"/>
      <c r="F8" s="23"/>
      <c r="G8" s="23"/>
      <c r="H8" s="23"/>
      <c r="I8" s="23"/>
      <c r="J8" s="23"/>
      <c r="K8" s="28"/>
    </row>
    <row r="9" spans="1:13" x14ac:dyDescent="0.3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4">
        <v>11</v>
      </c>
    </row>
    <row r="10" spans="1:13" ht="10.8" customHeight="1" x14ac:dyDescent="0.3">
      <c r="A10" s="24"/>
      <c r="B10" s="24"/>
      <c r="C10" s="24"/>
      <c r="D10" s="24"/>
      <c r="E10" s="24"/>
      <c r="F10" s="24"/>
      <c r="G10" s="24"/>
      <c r="H10" s="24"/>
      <c r="I10" s="24"/>
      <c r="J10" s="28"/>
      <c r="K10" s="24"/>
    </row>
    <row r="11" spans="1:13" ht="39.75" customHeight="1" x14ac:dyDescent="0.3">
      <c r="A11" s="25" t="s">
        <v>11</v>
      </c>
      <c r="B11" s="26" t="s">
        <v>10</v>
      </c>
      <c r="C11" s="27">
        <f>D11+E11</f>
        <v>2851.4</v>
      </c>
      <c r="D11" s="27">
        <v>2851.4</v>
      </c>
      <c r="E11" s="27">
        <v>0</v>
      </c>
      <c r="F11" s="27">
        <f>G11+H11</f>
        <v>2796</v>
      </c>
      <c r="G11" s="27">
        <v>2796</v>
      </c>
      <c r="H11" s="27">
        <v>0</v>
      </c>
      <c r="I11" s="27">
        <f>F11/C11*100</f>
        <v>98.057094760468544</v>
      </c>
      <c r="J11" s="27">
        <f>G11/D11*100</f>
        <v>98.057094760468544</v>
      </c>
      <c r="K11" s="27" t="s">
        <v>8</v>
      </c>
    </row>
    <row r="12" spans="1:13" ht="25.8" customHeight="1" x14ac:dyDescent="0.3">
      <c r="A12" s="25"/>
      <c r="B12" s="26"/>
      <c r="C12" s="27"/>
      <c r="D12" s="27"/>
      <c r="E12" s="27"/>
      <c r="F12" s="27"/>
      <c r="G12" s="27"/>
      <c r="H12" s="27"/>
      <c r="I12" s="27"/>
      <c r="J12" s="27"/>
      <c r="K12" s="27"/>
    </row>
    <row r="13" spans="1:13" ht="20.25" customHeight="1" x14ac:dyDescent="0.3">
      <c r="A13" s="25" t="s">
        <v>13</v>
      </c>
      <c r="B13" s="26" t="s">
        <v>12</v>
      </c>
      <c r="C13" s="27">
        <f>D13+E13</f>
        <v>76.8</v>
      </c>
      <c r="D13" s="27">
        <v>76.8</v>
      </c>
      <c r="E13" s="27">
        <v>0</v>
      </c>
      <c r="F13" s="27">
        <f>G13+H13</f>
        <v>76.8</v>
      </c>
      <c r="G13" s="27">
        <v>76.8</v>
      </c>
      <c r="H13" s="27">
        <v>0</v>
      </c>
      <c r="I13" s="27">
        <f>F13/C13*100</f>
        <v>100</v>
      </c>
      <c r="J13" s="27">
        <f>G13/D13*100</f>
        <v>100</v>
      </c>
      <c r="K13" s="27" t="s">
        <v>8</v>
      </c>
    </row>
    <row r="14" spans="1:13" ht="26.4" customHeight="1" x14ac:dyDescent="0.3">
      <c r="A14" s="25"/>
      <c r="B14" s="26"/>
      <c r="C14" s="27"/>
      <c r="D14" s="27"/>
      <c r="E14" s="27"/>
      <c r="F14" s="27"/>
      <c r="G14" s="27"/>
      <c r="H14" s="27"/>
      <c r="I14" s="27"/>
      <c r="J14" s="27"/>
      <c r="K14" s="27"/>
    </row>
    <row r="15" spans="1:13" ht="46.8" customHeight="1" x14ac:dyDescent="0.3">
      <c r="A15" s="6" t="s">
        <v>16</v>
      </c>
      <c r="B15" s="7" t="s">
        <v>14</v>
      </c>
      <c r="C15" s="3">
        <f>D15+E15</f>
        <v>52620.899999999994</v>
      </c>
      <c r="D15" s="20">
        <f>D16+D17+D18+D19+D20+D21+D22</f>
        <v>43176.7</v>
      </c>
      <c r="E15" s="3">
        <f>E16+E17+E18+E19+E20+E21+E22</f>
        <v>9444.1999999999989</v>
      </c>
      <c r="F15" s="3">
        <f>G15+H15</f>
        <v>50983</v>
      </c>
      <c r="G15" s="20">
        <f>G16+G17+G18+G19+G20+G21+G22</f>
        <v>41908</v>
      </c>
      <c r="H15" s="20">
        <f>H16+H17+H18+H19+H20+H21+H22</f>
        <v>9075</v>
      </c>
      <c r="I15" s="3">
        <v>98.2</v>
      </c>
      <c r="J15" s="3">
        <v>100</v>
      </c>
      <c r="K15" s="3">
        <v>91.7</v>
      </c>
    </row>
    <row r="16" spans="1:13" ht="56.4" customHeight="1" x14ac:dyDescent="0.3">
      <c r="A16" s="5" t="s">
        <v>15</v>
      </c>
      <c r="B16" s="4" t="s">
        <v>14</v>
      </c>
      <c r="C16" s="2">
        <f>D16+E16</f>
        <v>43176.7</v>
      </c>
      <c r="D16" s="2">
        <v>43176.7</v>
      </c>
      <c r="E16" s="2"/>
      <c r="F16" s="2">
        <f>G16+H16</f>
        <v>41908</v>
      </c>
      <c r="G16" s="2">
        <v>41908</v>
      </c>
      <c r="H16" s="2"/>
      <c r="I16" s="2">
        <f>F16/C16*100</f>
        <v>97.061609618150541</v>
      </c>
      <c r="J16" s="2">
        <f>G16/D16*100</f>
        <v>97.061609618150541</v>
      </c>
      <c r="K16" s="2" t="s">
        <v>8</v>
      </c>
      <c r="M16" s="1"/>
    </row>
    <row r="17" spans="1:11" ht="93" customHeight="1" x14ac:dyDescent="0.3">
      <c r="A17" s="5" t="s">
        <v>44</v>
      </c>
      <c r="B17" s="4" t="s">
        <v>14</v>
      </c>
      <c r="C17" s="2">
        <f>D17+E17</f>
        <v>729.8</v>
      </c>
      <c r="D17" s="2"/>
      <c r="E17" s="2">
        <v>729.8</v>
      </c>
      <c r="F17" s="2">
        <f t="shared" ref="F17:F19" si="0">G17+H17</f>
        <v>649.20000000000005</v>
      </c>
      <c r="G17" s="2"/>
      <c r="H17" s="2">
        <v>649.20000000000005</v>
      </c>
      <c r="I17" s="2">
        <f t="shared" ref="I17:I22" si="1">F17/C17*100</f>
        <v>88.955878322828184</v>
      </c>
      <c r="J17" s="2" t="s">
        <v>8</v>
      </c>
      <c r="K17" s="2">
        <f>H17/E17*100</f>
        <v>88.955878322828184</v>
      </c>
    </row>
    <row r="18" spans="1:11" ht="108" customHeight="1" x14ac:dyDescent="0.3">
      <c r="A18" s="5" t="s">
        <v>45</v>
      </c>
      <c r="B18" s="4" t="s">
        <v>14</v>
      </c>
      <c r="C18" s="2">
        <f>D18+E18</f>
        <v>3058.4</v>
      </c>
      <c r="D18" s="2"/>
      <c r="E18" s="2">
        <v>3058.4</v>
      </c>
      <c r="F18" s="2">
        <f t="shared" si="0"/>
        <v>2913.4</v>
      </c>
      <c r="G18" s="2"/>
      <c r="H18" s="2">
        <v>2913.4</v>
      </c>
      <c r="I18" s="2">
        <f t="shared" si="1"/>
        <v>95.2589589327753</v>
      </c>
      <c r="J18" s="2" t="s">
        <v>8</v>
      </c>
      <c r="K18" s="2">
        <f>H18/E18*100</f>
        <v>95.2589589327753</v>
      </c>
    </row>
    <row r="19" spans="1:11" ht="107.25" customHeight="1" x14ac:dyDescent="0.3">
      <c r="A19" s="5" t="s">
        <v>46</v>
      </c>
      <c r="B19" s="4" t="s">
        <v>14</v>
      </c>
      <c r="C19" s="2">
        <f>D19+E19</f>
        <v>2969.7</v>
      </c>
      <c r="D19" s="2"/>
      <c r="E19" s="2">
        <v>2969.7</v>
      </c>
      <c r="F19" s="2">
        <f t="shared" si="0"/>
        <v>2968.7</v>
      </c>
      <c r="G19" s="2"/>
      <c r="H19" s="2">
        <v>2968.7</v>
      </c>
      <c r="I19" s="2">
        <f t="shared" si="1"/>
        <v>99.966326564972903</v>
      </c>
      <c r="J19" s="2" t="s">
        <v>8</v>
      </c>
      <c r="K19" s="2">
        <f>H19/E19*100</f>
        <v>99.966326564972903</v>
      </c>
    </row>
    <row r="20" spans="1:11" ht="82.8" x14ac:dyDescent="0.3">
      <c r="A20" s="5" t="s">
        <v>47</v>
      </c>
      <c r="B20" s="4" t="s">
        <v>14</v>
      </c>
      <c r="C20" s="2">
        <f t="shared" ref="C20:C22" si="2">D20+E20</f>
        <v>730</v>
      </c>
      <c r="D20" s="2"/>
      <c r="E20" s="2">
        <v>730</v>
      </c>
      <c r="F20" s="2">
        <f t="shared" ref="F20:F22" si="3">G20+H20</f>
        <v>688.4</v>
      </c>
      <c r="G20" s="2"/>
      <c r="H20" s="2">
        <v>688.4</v>
      </c>
      <c r="I20" s="2">
        <f t="shared" si="1"/>
        <v>94.30136986301369</v>
      </c>
      <c r="J20" s="2" t="s">
        <v>8</v>
      </c>
      <c r="K20" s="2">
        <f t="shared" ref="K20" si="4">H20/E20*100</f>
        <v>94.30136986301369</v>
      </c>
    </row>
    <row r="21" spans="1:11" ht="124.2" x14ac:dyDescent="0.3">
      <c r="A21" s="5" t="s">
        <v>48</v>
      </c>
      <c r="B21" s="4" t="s">
        <v>14</v>
      </c>
      <c r="C21" s="2">
        <f t="shared" si="2"/>
        <v>1460</v>
      </c>
      <c r="D21" s="2"/>
      <c r="E21" s="2">
        <v>1460</v>
      </c>
      <c r="F21" s="2">
        <f t="shared" si="3"/>
        <v>1454.1</v>
      </c>
      <c r="G21" s="2"/>
      <c r="H21" s="2">
        <v>1454.1</v>
      </c>
      <c r="I21" s="2">
        <f t="shared" si="1"/>
        <v>99.595890410958901</v>
      </c>
      <c r="J21" s="2" t="s">
        <v>8</v>
      </c>
      <c r="K21" s="2">
        <f t="shared" ref="K21" si="5">H21/E21*100</f>
        <v>99.595890410958901</v>
      </c>
    </row>
    <row r="22" spans="1:11" ht="151.80000000000001" x14ac:dyDescent="0.3">
      <c r="A22" s="5" t="s">
        <v>49</v>
      </c>
      <c r="B22" s="4" t="s">
        <v>14</v>
      </c>
      <c r="C22" s="2">
        <f t="shared" si="2"/>
        <v>496.3</v>
      </c>
      <c r="D22" s="2"/>
      <c r="E22" s="2">
        <v>496.3</v>
      </c>
      <c r="F22" s="2">
        <f t="shared" si="3"/>
        <v>401.2</v>
      </c>
      <c r="G22" s="2"/>
      <c r="H22" s="2">
        <v>401.2</v>
      </c>
      <c r="I22" s="2">
        <f t="shared" si="1"/>
        <v>80.838202699979846</v>
      </c>
      <c r="J22" s="2" t="s">
        <v>8</v>
      </c>
      <c r="K22" s="2">
        <f t="shared" ref="K22" si="6">H22/E22*100</f>
        <v>80.838202699979846</v>
      </c>
    </row>
    <row r="23" spans="1:11" ht="116.25" customHeight="1" x14ac:dyDescent="0.3">
      <c r="A23" s="6" t="s">
        <v>50</v>
      </c>
      <c r="B23" s="7" t="s">
        <v>17</v>
      </c>
      <c r="C23" s="3">
        <f t="shared" ref="C23:C25" si="7">D23+E23</f>
        <v>21.3</v>
      </c>
      <c r="D23" s="3"/>
      <c r="E23" s="3">
        <v>21.3</v>
      </c>
      <c r="F23" s="3">
        <f t="shared" ref="F23:F25" si="8">G23+H23</f>
        <v>12.8</v>
      </c>
      <c r="G23" s="3"/>
      <c r="H23" s="3">
        <v>12.8</v>
      </c>
      <c r="I23" s="3">
        <f t="shared" ref="I23" si="9">F23/C23*100</f>
        <v>60.093896713615024</v>
      </c>
      <c r="J23" s="3" t="s">
        <v>8</v>
      </c>
      <c r="K23" s="3">
        <f t="shared" ref="K23" si="10">H23/E23*100</f>
        <v>60.093896713615024</v>
      </c>
    </row>
    <row r="24" spans="1:11" ht="74.400000000000006" customHeight="1" x14ac:dyDescent="0.3">
      <c r="A24" s="6" t="s">
        <v>24</v>
      </c>
      <c r="B24" s="7" t="s">
        <v>21</v>
      </c>
      <c r="C24" s="3">
        <f t="shared" si="7"/>
        <v>21987.200000000001</v>
      </c>
      <c r="D24" s="3">
        <f>D25+D26</f>
        <v>21987.200000000001</v>
      </c>
      <c r="E24" s="3"/>
      <c r="F24" s="3">
        <f t="shared" si="8"/>
        <v>21441.1</v>
      </c>
      <c r="G24" s="3">
        <f>G25+G26</f>
        <v>21441.1</v>
      </c>
      <c r="H24" s="3"/>
      <c r="I24" s="3">
        <f>F24/C24*100</f>
        <v>97.516282200553036</v>
      </c>
      <c r="J24" s="3">
        <f>G24/D24*100</f>
        <v>97.516282200553036</v>
      </c>
      <c r="K24" s="3" t="s">
        <v>8</v>
      </c>
    </row>
    <row r="25" spans="1:11" ht="34.5" customHeight="1" x14ac:dyDescent="0.3">
      <c r="A25" s="5" t="s">
        <v>22</v>
      </c>
      <c r="B25" s="4" t="s">
        <v>21</v>
      </c>
      <c r="C25" s="2">
        <f t="shared" si="7"/>
        <v>16107.1</v>
      </c>
      <c r="D25" s="2">
        <v>16107.1</v>
      </c>
      <c r="E25" s="2"/>
      <c r="F25" s="2">
        <f t="shared" si="8"/>
        <v>15722.7</v>
      </c>
      <c r="G25" s="2">
        <v>15722.7</v>
      </c>
      <c r="H25" s="2"/>
      <c r="I25" s="2">
        <f>F25/C25*100</f>
        <v>97.613474803037164</v>
      </c>
      <c r="J25" s="2">
        <f>G25/D25*100</f>
        <v>97.613474803037164</v>
      </c>
      <c r="K25" s="2" t="s">
        <v>8</v>
      </c>
    </row>
    <row r="26" spans="1:11" ht="33" customHeight="1" x14ac:dyDescent="0.3">
      <c r="A26" s="5" t="s">
        <v>23</v>
      </c>
      <c r="B26" s="4" t="s">
        <v>21</v>
      </c>
      <c r="C26" s="2">
        <f t="shared" ref="C26:C27" si="11">D26+E26</f>
        <v>5880.1</v>
      </c>
      <c r="D26" s="2">
        <v>5880.1</v>
      </c>
      <c r="E26" s="2"/>
      <c r="F26" s="2">
        <f t="shared" ref="F26:F27" si="12">G26+H26</f>
        <v>5718.4</v>
      </c>
      <c r="G26" s="2">
        <v>5718.4</v>
      </c>
      <c r="H26" s="2"/>
      <c r="I26" s="2">
        <f t="shared" ref="I26" si="13">F26/C26*100</f>
        <v>97.250046767912096</v>
      </c>
      <c r="J26" s="2">
        <f t="shared" ref="J26" si="14">G26/D26*100</f>
        <v>97.250046767912096</v>
      </c>
      <c r="K26" s="2" t="s">
        <v>8</v>
      </c>
    </row>
    <row r="27" spans="1:11" ht="31.5" hidden="1" customHeight="1" x14ac:dyDescent="0.25">
      <c r="A27" s="6" t="s">
        <v>25</v>
      </c>
      <c r="B27" s="7" t="s">
        <v>26</v>
      </c>
      <c r="C27" s="3">
        <f t="shared" si="11"/>
        <v>0</v>
      </c>
      <c r="D27" s="3"/>
      <c r="E27" s="3"/>
      <c r="F27" s="3">
        <f t="shared" si="12"/>
        <v>0</v>
      </c>
      <c r="G27" s="3"/>
      <c r="H27" s="3"/>
      <c r="I27" s="3" t="e">
        <f t="shared" ref="I27" si="15">F27/C27*100</f>
        <v>#DIV/0!</v>
      </c>
      <c r="J27" s="3" t="e">
        <f t="shared" ref="J27" si="16">G27/D27*100</f>
        <v>#DIV/0!</v>
      </c>
      <c r="K27" s="3" t="s">
        <v>8</v>
      </c>
    </row>
    <row r="28" spans="1:11" ht="31.5" customHeight="1" x14ac:dyDescent="0.3">
      <c r="A28" s="6" t="s">
        <v>28</v>
      </c>
      <c r="B28" s="7" t="s">
        <v>29</v>
      </c>
      <c r="C28" s="3">
        <f t="shared" ref="C28:C31" si="17">D28+E28</f>
        <v>73978.899999999994</v>
      </c>
      <c r="D28" s="3">
        <f>D29+D30+D32+D34</f>
        <v>72713.5</v>
      </c>
      <c r="E28" s="20">
        <f>E29+E30+E32+E34</f>
        <v>1265.4000000000001</v>
      </c>
      <c r="F28" s="3">
        <f t="shared" ref="F28:F31" si="18">G28+H28</f>
        <v>68711.5</v>
      </c>
      <c r="G28" s="20">
        <f>G29+G30+G32+G34</f>
        <v>67446.100000000006</v>
      </c>
      <c r="H28" s="20">
        <f>H29+H30+H32+H34</f>
        <v>1265.4000000000001</v>
      </c>
      <c r="I28" s="3">
        <f t="shared" ref="I28:I31" si="19">F28/C28*100</f>
        <v>92.879861690292771</v>
      </c>
      <c r="J28" s="3">
        <f t="shared" ref="J28:J30" si="20">G28/D28*100</f>
        <v>92.755953158629424</v>
      </c>
      <c r="K28" s="3" t="s">
        <v>8</v>
      </c>
    </row>
    <row r="29" spans="1:11" ht="27.6" x14ac:dyDescent="0.3">
      <c r="A29" s="5" t="s">
        <v>27</v>
      </c>
      <c r="B29" s="4" t="s">
        <v>29</v>
      </c>
      <c r="C29" s="2">
        <f t="shared" si="17"/>
        <v>59101.1</v>
      </c>
      <c r="D29" s="2">
        <v>59101.1</v>
      </c>
      <c r="E29" s="2"/>
      <c r="F29" s="2">
        <f t="shared" si="18"/>
        <v>54103</v>
      </c>
      <c r="G29" s="2">
        <v>54103</v>
      </c>
      <c r="H29" s="2"/>
      <c r="I29" s="2">
        <f t="shared" si="19"/>
        <v>91.543135406955201</v>
      </c>
      <c r="J29" s="2">
        <f t="shared" si="20"/>
        <v>91.543135406955201</v>
      </c>
      <c r="K29" s="2" t="s">
        <v>8</v>
      </c>
    </row>
    <row r="30" spans="1:11" ht="55.2" x14ac:dyDescent="0.3">
      <c r="A30" s="5" t="s">
        <v>30</v>
      </c>
      <c r="B30" s="4" t="s">
        <v>29</v>
      </c>
      <c r="C30" s="2">
        <f t="shared" si="17"/>
        <v>13609.4</v>
      </c>
      <c r="D30" s="2">
        <v>13609.4</v>
      </c>
      <c r="E30" s="2"/>
      <c r="F30" s="2">
        <f t="shared" si="18"/>
        <v>13340.1</v>
      </c>
      <c r="G30" s="2">
        <v>13340.1</v>
      </c>
      <c r="H30" s="2"/>
      <c r="I30" s="2">
        <f t="shared" si="19"/>
        <v>98.021220626919643</v>
      </c>
      <c r="J30" s="2">
        <f t="shared" si="20"/>
        <v>98.021220626919643</v>
      </c>
      <c r="K30" s="2" t="s">
        <v>8</v>
      </c>
    </row>
    <row r="31" spans="1:11" ht="82.8" hidden="1" x14ac:dyDescent="0.3">
      <c r="A31" s="11" t="s">
        <v>53</v>
      </c>
      <c r="B31" s="4" t="s">
        <v>29</v>
      </c>
      <c r="C31" s="2">
        <f t="shared" si="17"/>
        <v>0</v>
      </c>
      <c r="D31" s="2">
        <v>0</v>
      </c>
      <c r="E31" s="2"/>
      <c r="F31" s="2">
        <f t="shared" si="18"/>
        <v>0</v>
      </c>
      <c r="G31" s="2">
        <v>0</v>
      </c>
      <c r="H31" s="2"/>
      <c r="I31" s="14" t="e">
        <f t="shared" si="19"/>
        <v>#DIV/0!</v>
      </c>
      <c r="J31" s="14" t="s">
        <v>8</v>
      </c>
      <c r="K31" s="14" t="e">
        <f t="shared" ref="K31" si="21">H31/E31*100</f>
        <v>#DIV/0!</v>
      </c>
    </row>
    <row r="32" spans="1:11" ht="44.4" customHeight="1" x14ac:dyDescent="0.3">
      <c r="A32" s="5" t="s">
        <v>31</v>
      </c>
      <c r="B32" s="4" t="s">
        <v>29</v>
      </c>
      <c r="C32" s="2">
        <f t="shared" ref="C32:C35" si="22">D32+E32</f>
        <v>3</v>
      </c>
      <c r="D32" s="2">
        <v>3</v>
      </c>
      <c r="E32" s="2"/>
      <c r="F32" s="2">
        <f t="shared" ref="F32:F35" si="23">G32+H32</f>
        <v>3</v>
      </c>
      <c r="G32" s="2">
        <v>3</v>
      </c>
      <c r="H32" s="2"/>
      <c r="I32" s="2">
        <f t="shared" ref="I32:I35" si="24">F32/C32*100</f>
        <v>100</v>
      </c>
      <c r="J32" s="2">
        <f t="shared" ref="J32:J35" si="25">G32/D32*100</f>
        <v>100</v>
      </c>
      <c r="K32" s="2" t="s">
        <v>8</v>
      </c>
    </row>
    <row r="33" spans="1:11" ht="36" hidden="1" customHeight="1" x14ac:dyDescent="0.3">
      <c r="A33" s="12" t="s">
        <v>58</v>
      </c>
      <c r="B33" s="13" t="s">
        <v>59</v>
      </c>
      <c r="C33" s="14">
        <f t="shared" si="22"/>
        <v>0</v>
      </c>
      <c r="D33" s="14"/>
      <c r="E33" s="14"/>
      <c r="F33" s="14">
        <f t="shared" si="23"/>
        <v>0</v>
      </c>
      <c r="G33" s="14"/>
      <c r="H33" s="14"/>
      <c r="I33" s="14" t="e">
        <f t="shared" ref="I33:I34" si="26">F33/C33*100</f>
        <v>#DIV/0!</v>
      </c>
      <c r="J33" s="14" t="e">
        <f t="shared" ref="J33:K34" si="27">G33/D33*100</f>
        <v>#DIV/0!</v>
      </c>
      <c r="K33" s="14" t="s">
        <v>8</v>
      </c>
    </row>
    <row r="34" spans="1:11" ht="36" customHeight="1" x14ac:dyDescent="0.3">
      <c r="A34" s="19" t="s">
        <v>63</v>
      </c>
      <c r="B34" s="4" t="s">
        <v>29</v>
      </c>
      <c r="C34" s="2">
        <f t="shared" ref="C34" si="28">D34+E34</f>
        <v>1265.4000000000001</v>
      </c>
      <c r="D34" s="2"/>
      <c r="E34" s="2">
        <v>1265.4000000000001</v>
      </c>
      <c r="F34" s="2">
        <f t="shared" ref="F34" si="29">G34+H34</f>
        <v>1265.4000000000001</v>
      </c>
      <c r="G34" s="2"/>
      <c r="H34" s="2">
        <v>1265.4000000000001</v>
      </c>
      <c r="I34" s="2">
        <f t="shared" si="26"/>
        <v>100</v>
      </c>
      <c r="J34" s="2" t="s">
        <v>8</v>
      </c>
      <c r="K34" s="2">
        <f t="shared" si="27"/>
        <v>100</v>
      </c>
    </row>
    <row r="35" spans="1:11" ht="69" x14ac:dyDescent="0.3">
      <c r="A35" s="6" t="s">
        <v>33</v>
      </c>
      <c r="B35" s="7" t="s">
        <v>32</v>
      </c>
      <c r="C35" s="3">
        <f t="shared" si="22"/>
        <v>6398.2</v>
      </c>
      <c r="D35" s="3">
        <v>6398.2</v>
      </c>
      <c r="E35" s="3"/>
      <c r="F35" s="3">
        <f t="shared" si="23"/>
        <v>6277.5</v>
      </c>
      <c r="G35" s="3">
        <v>6277.5</v>
      </c>
      <c r="H35" s="3"/>
      <c r="I35" s="3">
        <f t="shared" si="24"/>
        <v>98.113531930855558</v>
      </c>
      <c r="J35" s="3">
        <f t="shared" si="25"/>
        <v>98.113531930855558</v>
      </c>
      <c r="K35" s="3" t="s">
        <v>8</v>
      </c>
    </row>
    <row r="36" spans="1:11" hidden="1" x14ac:dyDescent="0.3">
      <c r="A36" s="12" t="s">
        <v>55</v>
      </c>
      <c r="B36" s="13" t="s">
        <v>54</v>
      </c>
      <c r="C36" s="14">
        <f>D36+E36</f>
        <v>0</v>
      </c>
      <c r="D36" s="14">
        <f>D37+D38</f>
        <v>0</v>
      </c>
      <c r="E36" s="14">
        <f>E37+E38</f>
        <v>0</v>
      </c>
      <c r="F36" s="14">
        <f>G36+H36</f>
        <v>0</v>
      </c>
      <c r="G36" s="14">
        <f>G37+G38</f>
        <v>0</v>
      </c>
      <c r="H36" s="14">
        <f>H37+H38</f>
        <v>0</v>
      </c>
      <c r="I36" s="14" t="e">
        <f t="shared" ref="I36" si="30">F36/C36*100</f>
        <v>#DIV/0!</v>
      </c>
      <c r="J36" s="14" t="e">
        <f t="shared" ref="J36" si="31">G36/D36*100</f>
        <v>#DIV/0!</v>
      </c>
      <c r="K36" s="14" t="s">
        <v>8</v>
      </c>
    </row>
    <row r="37" spans="1:11" ht="27.6" hidden="1" x14ac:dyDescent="0.3">
      <c r="A37" s="11" t="s">
        <v>56</v>
      </c>
      <c r="B37" s="4" t="s">
        <v>54</v>
      </c>
      <c r="C37" s="2">
        <f t="shared" ref="C37:C38" si="32">D37+E37</f>
        <v>0</v>
      </c>
      <c r="D37" s="2"/>
      <c r="E37" s="2"/>
      <c r="F37" s="2">
        <f t="shared" ref="F37:F38" si="33">G37+H37</f>
        <v>0</v>
      </c>
      <c r="G37" s="2"/>
      <c r="H37" s="2"/>
      <c r="I37" s="2" t="e">
        <f t="shared" ref="I37:I38" si="34">F37/C37*100</f>
        <v>#DIV/0!</v>
      </c>
      <c r="J37" s="2" t="e">
        <f t="shared" ref="J37:J38" si="35">G37/D37*100</f>
        <v>#DIV/0!</v>
      </c>
      <c r="K37" s="2" t="s">
        <v>8</v>
      </c>
    </row>
    <row r="38" spans="1:11" ht="41.4" hidden="1" x14ac:dyDescent="0.3">
      <c r="A38" s="11" t="s">
        <v>57</v>
      </c>
      <c r="B38" s="4" t="s">
        <v>54</v>
      </c>
      <c r="C38" s="2">
        <f t="shared" si="32"/>
        <v>0</v>
      </c>
      <c r="D38" s="2"/>
      <c r="E38" s="2"/>
      <c r="F38" s="2">
        <f t="shared" si="33"/>
        <v>0</v>
      </c>
      <c r="G38" s="2"/>
      <c r="H38" s="2"/>
      <c r="I38" s="2" t="e">
        <f t="shared" si="34"/>
        <v>#DIV/0!</v>
      </c>
      <c r="J38" s="2" t="e">
        <f t="shared" si="35"/>
        <v>#DIV/0!</v>
      </c>
      <c r="K38" s="2" t="s">
        <v>8</v>
      </c>
    </row>
    <row r="39" spans="1:11" ht="101.4" customHeight="1" x14ac:dyDescent="0.3">
      <c r="A39" s="6" t="s">
        <v>34</v>
      </c>
      <c r="B39" s="7" t="s">
        <v>35</v>
      </c>
      <c r="C39" s="3">
        <f t="shared" ref="C39:C40" si="36">D39+E39</f>
        <v>396</v>
      </c>
      <c r="D39" s="3">
        <v>396</v>
      </c>
      <c r="E39" s="3"/>
      <c r="F39" s="3">
        <f t="shared" ref="F39:F40" si="37">G39+H39</f>
        <v>345.9</v>
      </c>
      <c r="G39" s="3">
        <v>345.9</v>
      </c>
      <c r="H39" s="3"/>
      <c r="I39" s="3">
        <f t="shared" ref="I39" si="38">F39/C39*100</f>
        <v>87.348484848484844</v>
      </c>
      <c r="J39" s="3">
        <f t="shared" ref="J39" si="39">G39/D39*100</f>
        <v>87.348484848484844</v>
      </c>
      <c r="K39" s="3" t="s">
        <v>8</v>
      </c>
    </row>
    <row r="40" spans="1:11" ht="55.2" x14ac:dyDescent="0.3">
      <c r="A40" s="6" t="s">
        <v>37</v>
      </c>
      <c r="B40" s="7" t="s">
        <v>36</v>
      </c>
      <c r="C40" s="3">
        <f t="shared" si="36"/>
        <v>3678.9</v>
      </c>
      <c r="D40" s="3">
        <v>3678.9</v>
      </c>
      <c r="E40" s="3"/>
      <c r="F40" s="3">
        <f t="shared" si="37"/>
        <v>3491.2</v>
      </c>
      <c r="G40" s="3">
        <v>3491.2</v>
      </c>
      <c r="H40" s="3"/>
      <c r="I40" s="3">
        <f t="shared" ref="I40" si="40">F40/C40*100</f>
        <v>94.897931446899889</v>
      </c>
      <c r="J40" s="3">
        <f t="shared" ref="J40" si="41">G40/D40*100</f>
        <v>94.897931446899889</v>
      </c>
      <c r="K40" s="3" t="s">
        <v>8</v>
      </c>
    </row>
    <row r="41" spans="1:11" ht="96.6" x14ac:dyDescent="0.3">
      <c r="A41" s="8" t="s">
        <v>39</v>
      </c>
      <c r="B41" s="7" t="s">
        <v>38</v>
      </c>
      <c r="C41" s="9">
        <f>D41+E41</f>
        <v>168.5</v>
      </c>
      <c r="D41" s="9">
        <v>168.5</v>
      </c>
      <c r="E41" s="10"/>
      <c r="F41" s="9">
        <f t="shared" ref="F41:F42" si="42">G41+H41</f>
        <v>168.4</v>
      </c>
      <c r="G41" s="9">
        <v>168.4</v>
      </c>
      <c r="H41" s="10"/>
      <c r="I41" s="9">
        <f t="shared" ref="I41" si="43">F41/C41*100</f>
        <v>99.940652818991111</v>
      </c>
      <c r="J41" s="9">
        <f t="shared" ref="J41" si="44">G41/D41*100</f>
        <v>99.940652818991111</v>
      </c>
      <c r="K41" s="9" t="s">
        <v>8</v>
      </c>
    </row>
    <row r="42" spans="1:11" ht="69" x14ac:dyDescent="0.3">
      <c r="A42" s="8" t="s">
        <v>52</v>
      </c>
      <c r="B42" s="7" t="s">
        <v>51</v>
      </c>
      <c r="C42" s="9">
        <f>D42+E42</f>
        <v>807.6</v>
      </c>
      <c r="D42" s="9">
        <v>807.6</v>
      </c>
      <c r="E42" s="10"/>
      <c r="F42" s="9">
        <f t="shared" si="42"/>
        <v>807.6</v>
      </c>
      <c r="G42" s="9">
        <v>807.6</v>
      </c>
      <c r="H42" s="10"/>
      <c r="I42" s="9">
        <f t="shared" ref="I42" si="45">F42/C42*100</f>
        <v>100</v>
      </c>
      <c r="J42" s="9">
        <f t="shared" ref="J42" si="46">G42/D42*100</f>
        <v>100</v>
      </c>
      <c r="K42" s="9" t="s">
        <v>8</v>
      </c>
    </row>
    <row r="43" spans="1:11" ht="51.6" customHeight="1" x14ac:dyDescent="0.3">
      <c r="A43" s="6" t="s">
        <v>41</v>
      </c>
      <c r="B43" s="7" t="s">
        <v>40</v>
      </c>
      <c r="C43" s="3">
        <f t="shared" ref="C43:C44" si="47">D43+E43</f>
        <v>4870.8999999999996</v>
      </c>
      <c r="D43" s="3">
        <v>4870.8999999999996</v>
      </c>
      <c r="E43" s="3"/>
      <c r="F43" s="3">
        <f t="shared" ref="F43:F44" si="48">G43+H43</f>
        <v>4870.8</v>
      </c>
      <c r="G43" s="3">
        <v>4870.8</v>
      </c>
      <c r="H43" s="3"/>
      <c r="I43" s="3">
        <f t="shared" ref="I43" si="49">F43/C43*100</f>
        <v>99.997946991315786</v>
      </c>
      <c r="J43" s="3">
        <f t="shared" ref="J43" si="50">G43/D43*100</f>
        <v>99.997946991315786</v>
      </c>
      <c r="K43" s="3" t="s">
        <v>8</v>
      </c>
    </row>
    <row r="44" spans="1:11" ht="49.2" customHeight="1" x14ac:dyDescent="0.3">
      <c r="A44" s="6" t="s">
        <v>43</v>
      </c>
      <c r="B44" s="7" t="s">
        <v>42</v>
      </c>
      <c r="C44" s="3">
        <f t="shared" si="47"/>
        <v>1600</v>
      </c>
      <c r="D44" s="3">
        <v>1600</v>
      </c>
      <c r="E44" s="3"/>
      <c r="F44" s="3">
        <f t="shared" si="48"/>
        <v>1600</v>
      </c>
      <c r="G44" s="15">
        <v>1600</v>
      </c>
      <c r="H44" s="3"/>
      <c r="I44" s="3">
        <f t="shared" ref="I44" si="51">F44/C44*100</f>
        <v>100</v>
      </c>
      <c r="J44" s="3">
        <f t="shared" ref="J44" si="52">G44/D44*100</f>
        <v>100</v>
      </c>
      <c r="K44" s="3" t="s">
        <v>8</v>
      </c>
    </row>
    <row r="45" spans="1:11" ht="60" customHeight="1" x14ac:dyDescent="0.3">
      <c r="A45" s="16" t="s">
        <v>60</v>
      </c>
      <c r="B45" s="17" t="s">
        <v>61</v>
      </c>
      <c r="C45" s="18">
        <v>10600</v>
      </c>
      <c r="D45" s="18">
        <v>8179</v>
      </c>
      <c r="E45" s="18"/>
      <c r="F45" s="18">
        <v>10600</v>
      </c>
      <c r="G45" s="15">
        <v>7501</v>
      </c>
      <c r="H45" s="18"/>
      <c r="I45" s="18">
        <f t="shared" ref="I45" si="53">F45/C45*100</f>
        <v>100</v>
      </c>
      <c r="J45" s="18">
        <f t="shared" ref="J45" si="54">G45/D45*100</f>
        <v>91.710478053551782</v>
      </c>
      <c r="K45" s="18" t="s">
        <v>8</v>
      </c>
    </row>
    <row r="46" spans="1:11" ht="20.25" customHeight="1" x14ac:dyDescent="0.3">
      <c r="A46" s="25" t="s">
        <v>7</v>
      </c>
      <c r="B46" s="29"/>
      <c r="C46" s="30">
        <f>D46+E46</f>
        <v>177635.59999999998</v>
      </c>
      <c r="D46" s="27">
        <f>D11+D13+D15+D24+D27+D28+D33+D35+D36+D39+D40+D41+D42+D43+D44+D45</f>
        <v>166904.69999999998</v>
      </c>
      <c r="E46" s="27">
        <f>E11+E13+E15+E23+E24+E27+E28+E33+E35+E36+E39+E40+E41+E42+E43+E44+E45</f>
        <v>10730.899999999998</v>
      </c>
      <c r="F46" s="27">
        <f>G46+H46</f>
        <v>169083.6</v>
      </c>
      <c r="G46" s="27">
        <f>G11+G13+G15+G24+G27+G28+G33+G35+G36+G39+G40+G41+G42+G43+G44+G45</f>
        <v>158730.4</v>
      </c>
      <c r="H46" s="27">
        <f>H11+H13+H15+H23+H24+H27+H28+H33+H35+H36+H39+H40+H41+H42+H43+H44+H45</f>
        <v>10353.199999999999</v>
      </c>
      <c r="I46" s="27">
        <f t="shared" ref="I46" si="55">F46/C46*100</f>
        <v>95.185649723366268</v>
      </c>
      <c r="J46" s="27">
        <f t="shared" ref="J46" si="56">G46/D46*100</f>
        <v>95.102414731280788</v>
      </c>
      <c r="K46" s="27">
        <f t="shared" ref="K46" si="57">H46/E46*100</f>
        <v>96.480257946677355</v>
      </c>
    </row>
    <row r="47" spans="1:11" ht="7.8" customHeight="1" x14ac:dyDescent="0.3">
      <c r="A47" s="25"/>
      <c r="B47" s="29"/>
      <c r="C47" s="30"/>
      <c r="D47" s="27"/>
      <c r="E47" s="27"/>
      <c r="F47" s="27"/>
      <c r="G47" s="27"/>
      <c r="H47" s="27"/>
      <c r="I47" s="27"/>
      <c r="J47" s="27"/>
      <c r="K47" s="27"/>
    </row>
    <row r="49" spans="1:11" ht="16.8" customHeight="1" x14ac:dyDescent="0.4">
      <c r="A49" s="31" t="s">
        <v>64</v>
      </c>
      <c r="B49" s="31"/>
      <c r="C49" s="31"/>
      <c r="D49" s="31"/>
      <c r="E49" s="31"/>
      <c r="F49" s="31"/>
    </row>
    <row r="50" spans="1:11" ht="16.2" customHeight="1" x14ac:dyDescent="0.4">
      <c r="A50" s="31" t="s">
        <v>65</v>
      </c>
      <c r="B50" s="31"/>
      <c r="C50" s="31"/>
      <c r="D50" s="31"/>
      <c r="E50" s="31"/>
      <c r="F50" s="32"/>
    </row>
    <row r="51" spans="1:11" ht="19.8" customHeight="1" x14ac:dyDescent="0.4">
      <c r="A51" s="31" t="s">
        <v>66</v>
      </c>
      <c r="B51" s="31"/>
      <c r="C51" s="31"/>
      <c r="D51" s="31"/>
      <c r="E51" s="32"/>
      <c r="F51" s="32"/>
      <c r="I51" s="33" t="s">
        <v>67</v>
      </c>
      <c r="J51" s="33"/>
      <c r="K51" s="33"/>
    </row>
  </sheetData>
  <mergeCells count="66">
    <mergeCell ref="A49:F49"/>
    <mergeCell ref="A50:E50"/>
    <mergeCell ref="A51:D51"/>
    <mergeCell ref="I51:K51"/>
    <mergeCell ref="J4:K4"/>
    <mergeCell ref="J13:J14"/>
    <mergeCell ref="A46:B47"/>
    <mergeCell ref="C46:C47"/>
    <mergeCell ref="D46:D47"/>
    <mergeCell ref="E46:E47"/>
    <mergeCell ref="F46:F47"/>
    <mergeCell ref="G46:G47"/>
    <mergeCell ref="J46:J47"/>
    <mergeCell ref="A13:A14"/>
    <mergeCell ref="B13:B14"/>
    <mergeCell ref="C13:C14"/>
    <mergeCell ref="D13:D14"/>
    <mergeCell ref="E13:E14"/>
    <mergeCell ref="F13:F14"/>
    <mergeCell ref="J7:J8"/>
    <mergeCell ref="K9:K10"/>
    <mergeCell ref="F9:F10"/>
    <mergeCell ref="J9:J10"/>
    <mergeCell ref="K46:K47"/>
    <mergeCell ref="I46:I47"/>
    <mergeCell ref="K13:K14"/>
    <mergeCell ref="K7:K8"/>
    <mergeCell ref="G9:G10"/>
    <mergeCell ref="H9:H10"/>
    <mergeCell ref="I9:I10"/>
    <mergeCell ref="G13:G14"/>
    <mergeCell ref="H13:H14"/>
    <mergeCell ref="I13:I14"/>
    <mergeCell ref="H11:H12"/>
    <mergeCell ref="H46:H47"/>
    <mergeCell ref="A11:A12"/>
    <mergeCell ref="B11:B12"/>
    <mergeCell ref="I11:I12"/>
    <mergeCell ref="J11:J12"/>
    <mergeCell ref="K11:K12"/>
    <mergeCell ref="C11:C12"/>
    <mergeCell ref="G11:G12"/>
    <mergeCell ref="D11:D12"/>
    <mergeCell ref="E11:E12"/>
    <mergeCell ref="F11:F12"/>
    <mergeCell ref="A9:A10"/>
    <mergeCell ref="B9:B10"/>
    <mergeCell ref="C9:C10"/>
    <mergeCell ref="D9:D10"/>
    <mergeCell ref="E9:E10"/>
    <mergeCell ref="A2:K2"/>
    <mergeCell ref="A5:A8"/>
    <mergeCell ref="B5:B8"/>
    <mergeCell ref="C5:E5"/>
    <mergeCell ref="F5:H5"/>
    <mergeCell ref="I5:K5"/>
    <mergeCell ref="C6:C8"/>
    <mergeCell ref="D6:E6"/>
    <mergeCell ref="F6:F8"/>
    <mergeCell ref="G6:H6"/>
    <mergeCell ref="I6:I8"/>
    <mergeCell ref="J6:K6"/>
    <mergeCell ref="D7:D8"/>
    <mergeCell ref="E7:E8"/>
    <mergeCell ref="G7:G8"/>
    <mergeCell ref="H7:H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Garkusha</cp:lastModifiedBy>
  <cp:lastPrinted>2024-03-21T06:01:36Z</cp:lastPrinted>
  <dcterms:created xsi:type="dcterms:W3CDTF">2019-02-19T09:20:44Z</dcterms:created>
  <dcterms:modified xsi:type="dcterms:W3CDTF">2024-03-21T06:01:39Z</dcterms:modified>
</cp:coreProperties>
</file>